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980" windowHeight="11136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E12" i="1" l="1"/>
  <c r="E17" i="1" l="1"/>
  <c r="E16" i="1"/>
  <c r="E13" i="1"/>
  <c r="E14" i="1"/>
  <c r="E11" i="1"/>
  <c r="H6" i="1"/>
  <c r="H3" i="1"/>
  <c r="H7" i="1" s="1"/>
  <c r="H12" i="1" l="1"/>
  <c r="E19" i="1"/>
  <c r="H14" i="1"/>
  <c r="H11" i="1"/>
  <c r="H16" i="1"/>
  <c r="H13" i="1"/>
  <c r="H17" i="1"/>
  <c r="H19" i="1" l="1"/>
</calcChain>
</file>

<file path=xl/sharedStrings.xml><?xml version="1.0" encoding="utf-8"?>
<sst xmlns="http://schemas.openxmlformats.org/spreadsheetml/2006/main" count="85" uniqueCount="67">
  <si>
    <t>y</t>
  </si>
  <si>
    <t>A priori</t>
  </si>
  <si>
    <t>A posteriori</t>
  </si>
  <si>
    <t>a</t>
  </si>
  <si>
    <t>b</t>
  </si>
  <si>
    <t>a_</t>
  </si>
  <si>
    <t>b_</t>
  </si>
  <si>
    <t>T</t>
  </si>
  <si>
    <t>E</t>
  </si>
  <si>
    <t>Pkt. E</t>
  </si>
  <si>
    <t>c</t>
  </si>
  <si>
    <t>d</t>
  </si>
  <si>
    <t>e</t>
  </si>
  <si>
    <t>f</t>
  </si>
  <si>
    <t>Mo</t>
  </si>
  <si>
    <t>Me</t>
  </si>
  <si>
    <t>D</t>
  </si>
  <si>
    <t>IQR</t>
  </si>
  <si>
    <t>Q0.25</t>
  </si>
  <si>
    <t>Q0.75</t>
  </si>
  <si>
    <t>a&gt;=1</t>
  </si>
  <si>
    <t>a_&gt;=1</t>
  </si>
  <si>
    <t>Ad E.b)</t>
  </si>
  <si>
    <r>
      <rPr>
        <b/>
        <sz val="11"/>
        <color theme="1"/>
        <rFont val="Calibri"/>
        <family val="2"/>
        <charset val="238"/>
        <scheme val="minor"/>
      </rPr>
      <t>Pytanie:</t>
    </r>
    <r>
      <rPr>
        <sz val="11"/>
        <color theme="1"/>
        <rFont val="Calibri"/>
        <family val="2"/>
        <charset val="238"/>
        <scheme val="minor"/>
      </rPr>
      <t xml:space="preserve"> Czym jest parametr Lambda w rozkładzie próbkowym pojedycznej obserwacji? </t>
    </r>
  </si>
  <si>
    <r>
      <rPr>
        <b/>
        <sz val="11"/>
        <color theme="1"/>
        <rFont val="Calibri"/>
        <family val="2"/>
        <charset val="238"/>
        <scheme val="minor"/>
      </rPr>
      <t xml:space="preserve">Odp.: </t>
    </r>
    <r>
      <rPr>
        <sz val="11"/>
        <color theme="1"/>
        <rFont val="Calibri"/>
        <family val="2"/>
        <charset val="238"/>
        <scheme val="minor"/>
      </rPr>
      <t>ODWROTNOŚCIĄ wartości oczekiwanej (czyli przeciętnego) czasu pomiędzy kolejnymi połączeniami (jednostka: 1/min).</t>
    </r>
  </si>
  <si>
    <t>1/lambda = OCZEKIWANA (inaczej PRZECIĘTNA) liczba połączeń na minutę</t>
  </si>
  <si>
    <t>Przykładowa błędna interpretacja:</t>
  </si>
  <si>
    <t>Wyjaśnienie:</t>
  </si>
  <si>
    <t>Zauważmy, że powyższa intepretacja - gdyby ją przeczytać na spokojnie i ze zrozumieniem - odnosi się do wartości oczekiwanej długości czasu pomiędzy kolejnymi połączeniami,</t>
  </si>
  <si>
    <t>czyli niejako do E(y(t) | lambda) czyli do wielkości 1/lambda (w rozkładzie wykładniczym wartość oczekiwana = odwrotność parametru; a zatem lambda = 1 / wartość oczekiwana)</t>
  </si>
  <si>
    <t xml:space="preserve">Jednak interpretacja powinna odnosić się do czegoś innego, a mianowicie do E(lambda | y). Jeśli przeczytać tę ostatnią wielkość na spokojnie, to jest to: </t>
  </si>
  <si>
    <t>Zatem poprawna interpretacja:</t>
  </si>
  <si>
    <t xml:space="preserve">Zauważmy, że taką wielkość można utożsamiać z oczekiwaną (inaczej: przeciętną) INTENSYWNOŚCIĄ danego zdarzenia: </t>
  </si>
  <si>
    <t>Zanim się człowiek targnie na interpretacje… --&gt;</t>
  </si>
  <si>
    <t>OCZEKIWANA po wglądzie w dane (czyli wartość oczekiwana a posteriori - teraz mówimy czego: parametru lambda, czyli:) ODWROTNOŚCI PRZECIĘTNEJ (inaczej: oczekiwanej)</t>
  </si>
  <si>
    <t>Jaka jest jednostka tego "1/lambda"? Sama lambda jest wyrażona w tej samej jednostce co y(t), a ta - w zastosowaniach rozkładu wykładniczego -</t>
  </si>
  <si>
    <t>zwykle jest wyrażona w jakichś jednostkach czasowych, np. właśnie minutach. Niech, dla przykładu, lambda = 2 minuty (pomiędzy kolejnymi połączeniami).</t>
  </si>
  <si>
    <t>Wtedy 1/lambda = 0.5, co oznacza, że PRZECIĘTNIE ma miejsce pół połączenia na minutę. Czyli wielkość 1/lambda jest tu wyrażona w liczbie połączeń na minutę ("intensywność" zjawiska)</t>
  </si>
  <si>
    <t>długości czasu pomiędzy kolejnymi połączeniami (w liczbie połączeń na minutę).</t>
  </si>
  <si>
    <t>Oczekiwana po wglądzie w dane wartość ODWROTNOŚCI (wartości) OCZEKIWANEJ długości czasu pomiędzy kolejnymi połączeniami wynosi ok. 0.64 połączeń na min.</t>
  </si>
  <si>
    <t>Ad E.c)</t>
  </si>
  <si>
    <t>Wartość oczekiwana a posteriori</t>
  </si>
  <si>
    <t>Modalna a posteriori</t>
  </si>
  <si>
    <t>Otrzymana wartość to taka długość czasu pomiędzy kolejnymi połączeniami w rozkładzie a posteriori, wokół której ma miejsce najwyższe zagęszczenie masy prawdopobobieństwa.</t>
  </si>
  <si>
    <t xml:space="preserve">Zauważmy, że powyższa intepretacja (a dokładniej, pierwsza jej "połowa") brzmi jak interpretacja modalnej w rozkładzie obserwacji, czyli "najbardziej prawdopodobna" wartość </t>
  </si>
  <si>
    <t>długości czasu pomiędzy kolejnymi połączeniami. A przecież rozkład OBSERWACJI (rozkład próbkowy) to NIE to samo, co rozkład a posteriori (PARAMETRU modelującego te obserwacje).</t>
  </si>
  <si>
    <t>Ad E.d)</t>
  </si>
  <si>
    <t>Mediana a posteriori</t>
  </si>
  <si>
    <t>Z prawdopodobieństwem a posteriori równym 0,5 długość czasu pomiędzy kolejnymi połączeniami jest wyższa (a tym samym niższa) od 0.63 min.</t>
  </si>
  <si>
    <t>Podobnie jak w przypadku wartości oczekiwanej i modalnej a posteriori, także i tu powyższa interpretacja byłaby właściwa, gdybyśmy interpretowali medianę w rozkładzie obserwacji,</t>
  </si>
  <si>
    <t>co - jak już wiemy z wcześniejszych mych wywodów - nie jest poprawne :)</t>
  </si>
  <si>
    <t>Z prawdopodobieństwem a posteriori równym 0,5 ODWROTNOŚĆ OCZEKIWANEJ długości czasu pomiędzy kolejnymi połączeniami jest wyższa (a tym samym niższa) od 0.63 POŁĄCZEŃ NA MINUTĘ.</t>
  </si>
  <si>
    <t>Otrzymana wartość to taka wartość ODWROTNOŚCI OCZEKIWANEJ długości czasu pomiędzy kolejnymi połączeniami (wyrażona w liczbie połączeń na minutę), wokół której ma miejsce najwyższe zagęszczenie masy prawdopobobieństwa w rozkładzie a posteriori.</t>
  </si>
  <si>
    <t>Ad E.e)</t>
  </si>
  <si>
    <t>Odchylenie standardowe a posteriori</t>
  </si>
  <si>
    <t>Po wglądzie w dane, przeciętna (inaczej: oczekiwana) różnica pomiędzy zmienną losową opisującą długość czasu pomiędzy kolejnymi połączeniami a jej wartością oczekiwaną wynosi ok. 0,18 min.</t>
  </si>
  <si>
    <t>Jak wcześniej. Powyższa interpretacja byłaby poprawna (lub jak mówią niektórzy: legitna xD), gdyby chodziło o odchylenie standardowe w rozkładzie obserwacji, a takowoż przeca nie jest…</t>
  </si>
  <si>
    <t>Po wglądzie w dane, przeciętna (inaczej: oczekiwana) różnica pomiędzy (lambdą, czyli) ODWROTNOŚCIĄ OCZEKIWANEJ długości czas pomiędzy kolejnymi połączeniami</t>
  </si>
  <si>
    <t>a JEJ (czyli tej lambdy) WARTOŚCIĄ OCZEKIWANĄ A POSTERIORI wynosi ok. 0,18 POŁĄCZENIA NA MINUTĘ.</t>
  </si>
  <si>
    <t>Uff… Zgadzam się Państwem, że to już fleksyjno-gramatyczno-wokabularzowa ekwilibrystyka… But nailed it! ;)</t>
  </si>
  <si>
    <t>Pamiętając, że D(lambda|y) to przeciętna (inaczej: oczekiwana) różnica pomiędzy lambdą a jej wartością oczekiwaną a posteriori (czyli E(lambda|y)), możemy sformułować następującą interpretację:</t>
  </si>
  <si>
    <t>Uff… Zatem poprawna interpretejszyn:</t>
  </si>
  <si>
    <t>gęstość…</t>
  </si>
  <si>
    <t>Oczekiwana po wglądzie w dane wartość długości czasu pomiędzy kolejnymi połączeniami wynosi ok. 0.64 min. UWAGA: niektórzy spośród Państwa pisali o ilości (liczbie) połączeń, zamiast długości czasu pomiędzy nimi. Oczywiście, jest to także błąd :)</t>
  </si>
  <si>
    <t>suma y(t)</t>
  </si>
  <si>
    <t>Zadanie 1 [rozkład wykładniczy]</t>
  </si>
  <si>
    <t>I N T E R P R E T E J S Z Y N S (bez dodatkowych spotrzeżeń odnośnie tego, jak dane zmieniły założenia a priori)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</si>
</sst>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4" xfId="0" applyFill="1" applyBorder="1"/>
    <xf numFmtId="0" fontId="0" fillId="0" borderId="6" xfId="0" applyFill="1" applyBorder="1"/>
    <xf numFmtId="0" fontId="3" fillId="0" borderId="0" xfId="0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0" xfId="0" applyFont="1" applyFill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3"/>
  <sheetViews>
    <sheetView tabSelected="1" zoomScale="85" zoomScaleNormal="85" workbookViewId="0"/>
  </sheetViews>
  <sheetFormatPr defaultRowHeight="14.4" x14ac:dyDescent="0.3"/>
  <sheetData>
    <row r="1" spans="1:9" ht="21" x14ac:dyDescent="0.4">
      <c r="A1" s="12" t="s">
        <v>65</v>
      </c>
    </row>
    <row r="2" spans="1:9" x14ac:dyDescent="0.3">
      <c r="G2" t="s">
        <v>7</v>
      </c>
      <c r="H2">
        <v>12</v>
      </c>
    </row>
    <row r="3" spans="1:9" x14ac:dyDescent="0.3">
      <c r="G3" t="s">
        <v>64</v>
      </c>
      <c r="H3">
        <f>SUM(A6:A17)</f>
        <v>20.040000000000003</v>
      </c>
    </row>
    <row r="4" spans="1:9" ht="15" thickBot="1" x14ac:dyDescent="0.35"/>
    <row r="5" spans="1:9" ht="15" thickBot="1" x14ac:dyDescent="0.35">
      <c r="A5" t="s">
        <v>0</v>
      </c>
      <c r="D5" s="27" t="s">
        <v>1</v>
      </c>
      <c r="E5" s="28"/>
      <c r="G5" s="27" t="s">
        <v>2</v>
      </c>
      <c r="H5" s="28"/>
    </row>
    <row r="6" spans="1:9" x14ac:dyDescent="0.3">
      <c r="A6" s="13">
        <v>4.88</v>
      </c>
      <c r="D6" t="s">
        <v>3</v>
      </c>
      <c r="E6">
        <v>1</v>
      </c>
      <c r="G6" s="1" t="s">
        <v>5</v>
      </c>
      <c r="H6" s="1">
        <f>E6+H2</f>
        <v>13</v>
      </c>
    </row>
    <row r="7" spans="1:9" x14ac:dyDescent="0.3">
      <c r="A7" s="14">
        <v>0.62</v>
      </c>
      <c r="D7" t="s">
        <v>4</v>
      </c>
      <c r="E7">
        <v>0.2</v>
      </c>
      <c r="G7" s="1" t="s">
        <v>6</v>
      </c>
      <c r="H7" s="1">
        <f>E7+H3</f>
        <v>20.240000000000002</v>
      </c>
    </row>
    <row r="8" spans="1:9" x14ac:dyDescent="0.3">
      <c r="A8" s="14">
        <v>6.18</v>
      </c>
    </row>
    <row r="9" spans="1:9" x14ac:dyDescent="0.3">
      <c r="A9" s="14">
        <v>0.04</v>
      </c>
      <c r="C9" s="16" t="s">
        <v>9</v>
      </c>
      <c r="D9" s="16"/>
      <c r="E9" s="16"/>
      <c r="F9" s="16"/>
      <c r="G9" s="16"/>
      <c r="H9" s="16"/>
    </row>
    <row r="10" spans="1:9" x14ac:dyDescent="0.3">
      <c r="A10" s="14">
        <v>2.74</v>
      </c>
      <c r="C10" t="s">
        <v>3</v>
      </c>
      <c r="D10" t="s">
        <v>62</v>
      </c>
      <c r="G10" t="s">
        <v>62</v>
      </c>
    </row>
    <row r="11" spans="1:9" x14ac:dyDescent="0.3">
      <c r="A11" s="14">
        <v>0.15</v>
      </c>
      <c r="C11" t="s">
        <v>4</v>
      </c>
      <c r="D11" t="s">
        <v>8</v>
      </c>
      <c r="E11">
        <f>E6/E7</f>
        <v>5</v>
      </c>
      <c r="G11" t="s">
        <v>8</v>
      </c>
      <c r="H11">
        <f>H6/H7</f>
        <v>0.64229249011857703</v>
      </c>
    </row>
    <row r="12" spans="1:9" x14ac:dyDescent="0.3">
      <c r="A12" s="14">
        <v>0.79</v>
      </c>
      <c r="C12" t="s">
        <v>10</v>
      </c>
      <c r="D12" t="s">
        <v>14</v>
      </c>
      <c r="E12">
        <f>(E6-1)/E7</f>
        <v>0</v>
      </c>
      <c r="F12" t="s">
        <v>20</v>
      </c>
      <c r="G12" t="s">
        <v>14</v>
      </c>
      <c r="H12">
        <f>(H6-1)/H7</f>
        <v>0.59288537549407105</v>
      </c>
      <c r="I12" t="s">
        <v>21</v>
      </c>
    </row>
    <row r="13" spans="1:9" x14ac:dyDescent="0.3">
      <c r="A13" s="14">
        <v>0.94</v>
      </c>
      <c r="C13" t="s">
        <v>11</v>
      </c>
      <c r="D13" t="s">
        <v>15</v>
      </c>
      <c r="E13">
        <f>_xlfn.GAMMA.INV(0.5,E6,1/E7)</f>
        <v>3.4657359027997265</v>
      </c>
      <c r="G13" t="s">
        <v>15</v>
      </c>
      <c r="H13">
        <f>_xlfn.GAMMA.INV(0.5,H6,1/H7)</f>
        <v>0.62590064519459643</v>
      </c>
    </row>
    <row r="14" spans="1:9" x14ac:dyDescent="0.3">
      <c r="A14" s="14">
        <v>0.76</v>
      </c>
      <c r="C14" t="s">
        <v>12</v>
      </c>
      <c r="D14" t="s">
        <v>16</v>
      </c>
      <c r="E14">
        <f>SQRT(E6/E7^2)</f>
        <v>5</v>
      </c>
      <c r="G14" t="s">
        <v>16</v>
      </c>
      <c r="H14">
        <f>SQRT(H6/H7^2)</f>
        <v>0.17813988515138288</v>
      </c>
    </row>
    <row r="15" spans="1:9" x14ac:dyDescent="0.3">
      <c r="A15" s="14">
        <v>2.04</v>
      </c>
    </row>
    <row r="16" spans="1:9" x14ac:dyDescent="0.3">
      <c r="A16" s="14">
        <v>0.05</v>
      </c>
      <c r="C16" t="s">
        <v>13</v>
      </c>
      <c r="D16" t="s">
        <v>18</v>
      </c>
      <c r="E16">
        <f>_xlfn.GAMMA.INV(0.25,E6,1/E7)</f>
        <v>1.4384103622589044</v>
      </c>
      <c r="G16" t="s">
        <v>18</v>
      </c>
      <c r="H16">
        <f>_xlfn.GAMMA.INV(0.25,H6,1/H7)</f>
        <v>0.51490689483881957</v>
      </c>
    </row>
    <row r="17" spans="1:25" x14ac:dyDescent="0.3">
      <c r="A17" s="15">
        <v>0.85</v>
      </c>
      <c r="D17" t="s">
        <v>19</v>
      </c>
      <c r="E17">
        <f>_xlfn.GAMMA.INV(0.75,E6,1/E7)</f>
        <v>6.9314718055994531</v>
      </c>
      <c r="G17" t="s">
        <v>19</v>
      </c>
      <c r="H17">
        <f>_xlfn.GAMMA.INV(0.75,H6,1/H7)</f>
        <v>0.75184203133932359</v>
      </c>
    </row>
    <row r="19" spans="1:25" x14ac:dyDescent="0.3">
      <c r="D19" t="s">
        <v>17</v>
      </c>
      <c r="E19">
        <f>E17-E16</f>
        <v>5.4930614433405491</v>
      </c>
      <c r="G19" t="s">
        <v>17</v>
      </c>
      <c r="H19">
        <f>H17-H16</f>
        <v>0.23693513650050402</v>
      </c>
    </row>
    <row r="20" spans="1:25" ht="16.8" customHeight="1" x14ac:dyDescent="0.3"/>
    <row r="21" spans="1:25" ht="16.8" customHeight="1" x14ac:dyDescent="0.3">
      <c r="A21" s="18" t="s">
        <v>66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0"/>
    </row>
    <row r="22" spans="1:25" ht="16.8" customHeight="1" x14ac:dyDescent="0.3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3"/>
    </row>
    <row r="23" spans="1:25" ht="14.4" customHeight="1" x14ac:dyDescent="0.3">
      <c r="A23" s="2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6"/>
    </row>
    <row r="24" spans="1:25" ht="14.4" customHeight="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1:25" ht="15" thickBot="1" x14ac:dyDescent="0.35"/>
    <row r="26" spans="1:25" x14ac:dyDescent="0.3">
      <c r="B26" s="1" t="s">
        <v>33</v>
      </c>
      <c r="G26" s="2" t="s">
        <v>23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4"/>
    </row>
    <row r="27" spans="1:25" x14ac:dyDescent="0.3">
      <c r="G27" s="5" t="s">
        <v>24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7"/>
    </row>
    <row r="28" spans="1:25" x14ac:dyDescent="0.3">
      <c r="G28" s="5" t="s">
        <v>32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7"/>
    </row>
    <row r="29" spans="1:25" x14ac:dyDescent="0.3">
      <c r="G29" s="5"/>
      <c r="H29" s="6" t="s">
        <v>25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7"/>
    </row>
    <row r="30" spans="1:25" x14ac:dyDescent="0.3">
      <c r="G30" s="5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7"/>
    </row>
    <row r="31" spans="1:25" x14ac:dyDescent="0.3">
      <c r="G31" s="5" t="s">
        <v>35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7"/>
    </row>
    <row r="32" spans="1:25" x14ac:dyDescent="0.3">
      <c r="G32" s="10" t="s">
        <v>36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7"/>
    </row>
    <row r="33" spans="1:25" ht="15" thickBot="1" x14ac:dyDescent="0.35">
      <c r="G33" s="11" t="s">
        <v>37</v>
      </c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9"/>
    </row>
    <row r="35" spans="1:25" x14ac:dyDescent="0.3">
      <c r="A35" s="1" t="s">
        <v>22</v>
      </c>
      <c r="B35" s="1" t="s">
        <v>41</v>
      </c>
    </row>
    <row r="37" spans="1:25" x14ac:dyDescent="0.3">
      <c r="C37" s="1" t="s">
        <v>26</v>
      </c>
      <c r="G37" t="s">
        <v>63</v>
      </c>
    </row>
    <row r="38" spans="1:25" x14ac:dyDescent="0.3">
      <c r="C38" s="1"/>
    </row>
    <row r="39" spans="1:25" x14ac:dyDescent="0.3">
      <c r="C39" s="1" t="s">
        <v>27</v>
      </c>
      <c r="G39" t="s">
        <v>28</v>
      </c>
    </row>
    <row r="40" spans="1:25" x14ac:dyDescent="0.3">
      <c r="G40" t="s">
        <v>29</v>
      </c>
    </row>
    <row r="42" spans="1:25" x14ac:dyDescent="0.3">
      <c r="G42" t="s">
        <v>30</v>
      </c>
    </row>
    <row r="43" spans="1:25" x14ac:dyDescent="0.3">
      <c r="G43" t="s">
        <v>34</v>
      </c>
    </row>
    <row r="44" spans="1:25" x14ac:dyDescent="0.3">
      <c r="G44" t="s">
        <v>38</v>
      </c>
    </row>
    <row r="47" spans="1:25" x14ac:dyDescent="0.3">
      <c r="C47" s="1" t="s">
        <v>61</v>
      </c>
      <c r="G47" t="s">
        <v>39</v>
      </c>
    </row>
    <row r="51" spans="1:7" x14ac:dyDescent="0.3">
      <c r="A51" s="1" t="s">
        <v>40</v>
      </c>
      <c r="B51" s="1" t="s">
        <v>42</v>
      </c>
    </row>
    <row r="52" spans="1:7" x14ac:dyDescent="0.3">
      <c r="A52" s="1"/>
      <c r="B52" s="1"/>
    </row>
    <row r="53" spans="1:7" x14ac:dyDescent="0.3">
      <c r="C53" s="1" t="s">
        <v>26</v>
      </c>
      <c r="G53" t="s">
        <v>43</v>
      </c>
    </row>
    <row r="54" spans="1:7" x14ac:dyDescent="0.3">
      <c r="C54" s="1"/>
    </row>
    <row r="55" spans="1:7" x14ac:dyDescent="0.3">
      <c r="C55" s="1" t="s">
        <v>27</v>
      </c>
      <c r="G55" t="s">
        <v>44</v>
      </c>
    </row>
    <row r="56" spans="1:7" x14ac:dyDescent="0.3">
      <c r="G56" t="s">
        <v>45</v>
      </c>
    </row>
    <row r="58" spans="1:7" x14ac:dyDescent="0.3">
      <c r="C58" s="1" t="s">
        <v>31</v>
      </c>
      <c r="G58" t="s">
        <v>52</v>
      </c>
    </row>
    <row r="62" spans="1:7" x14ac:dyDescent="0.3">
      <c r="A62" s="1" t="s">
        <v>46</v>
      </c>
      <c r="B62" s="1" t="s">
        <v>47</v>
      </c>
    </row>
    <row r="64" spans="1:7" x14ac:dyDescent="0.3">
      <c r="C64" s="1" t="s">
        <v>26</v>
      </c>
      <c r="G64" t="s">
        <v>48</v>
      </c>
    </row>
    <row r="66" spans="1:7" x14ac:dyDescent="0.3">
      <c r="C66" s="1" t="s">
        <v>27</v>
      </c>
      <c r="G66" t="s">
        <v>49</v>
      </c>
    </row>
    <row r="67" spans="1:7" x14ac:dyDescent="0.3">
      <c r="G67" t="s">
        <v>50</v>
      </c>
    </row>
    <row r="69" spans="1:7" x14ac:dyDescent="0.3">
      <c r="C69" s="1" t="s">
        <v>31</v>
      </c>
      <c r="G69" t="s">
        <v>51</v>
      </c>
    </row>
    <row r="72" spans="1:7" x14ac:dyDescent="0.3">
      <c r="A72" s="1" t="s">
        <v>53</v>
      </c>
      <c r="B72" s="1" t="s">
        <v>54</v>
      </c>
    </row>
    <row r="74" spans="1:7" x14ac:dyDescent="0.3">
      <c r="C74" s="1" t="s">
        <v>26</v>
      </c>
      <c r="G74" t="s">
        <v>55</v>
      </c>
    </row>
    <row r="76" spans="1:7" x14ac:dyDescent="0.3">
      <c r="C76" s="1" t="s">
        <v>27</v>
      </c>
      <c r="G76" t="s">
        <v>56</v>
      </c>
    </row>
    <row r="78" spans="1:7" x14ac:dyDescent="0.3">
      <c r="C78" s="1" t="s">
        <v>31</v>
      </c>
      <c r="G78" t="s">
        <v>60</v>
      </c>
    </row>
    <row r="80" spans="1:7" x14ac:dyDescent="0.3">
      <c r="G80" t="s">
        <v>57</v>
      </c>
    </row>
    <row r="81" spans="7:7" x14ac:dyDescent="0.3">
      <c r="G81" t="s">
        <v>58</v>
      </c>
    </row>
    <row r="83" spans="7:7" x14ac:dyDescent="0.3">
      <c r="G83" t="s">
        <v>59</v>
      </c>
    </row>
  </sheetData>
  <mergeCells count="3">
    <mergeCell ref="A21:W23"/>
    <mergeCell ref="D5:E5"/>
    <mergeCell ref="G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2" sqref="B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2021-11-13T15:05:44Z</dcterms:created>
  <dcterms:modified xsi:type="dcterms:W3CDTF">2023-12-03T08:26:53Z</dcterms:modified>
</cp:coreProperties>
</file>